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755" activeTab="3"/>
  </bookViews>
  <sheets>
    <sheet name="Course list" sheetId="6" r:id="rId1"/>
    <sheet name="Docs required for Offer letter" sheetId="2" r:id="rId2"/>
    <sheet name="Docs required for Visa" sheetId="3" r:id="rId3"/>
    <sheet name="Cost break down" sheetId="4" r:id="rId4"/>
  </sheets>
  <definedNames>
    <definedName name="_xlnm.Print_Area" localSheetId="1">'Docs required for Offer letter'!$A$6:$H$20</definedName>
    <definedName name="_xlnm.Print_Area" localSheetId="2">'Docs required for Visa'!$A$6:$H$42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4" l="1"/>
  <c r="C14" i="4"/>
  <c r="C13" i="4"/>
  <c r="C9" i="4"/>
  <c r="C8" i="4"/>
  <c r="C7" i="4"/>
  <c r="B15" i="4"/>
  <c r="B9" i="4"/>
  <c r="B8" i="4"/>
  <c r="C26" i="6"/>
  <c r="C25" i="6"/>
  <c r="B7" i="4" l="1"/>
  <c r="C19" i="6"/>
  <c r="C17" i="6"/>
  <c r="C12" i="6"/>
  <c r="C10" i="4" l="1"/>
  <c r="B13" i="4"/>
  <c r="C19" i="4" l="1"/>
  <c r="C20" i="4" l="1"/>
</calcChain>
</file>

<file path=xl/sharedStrings.xml><?xml version="1.0" encoding="utf-8"?>
<sst xmlns="http://schemas.openxmlformats.org/spreadsheetml/2006/main" count="309" uniqueCount="169">
  <si>
    <t>Student Visa Checklist</t>
  </si>
  <si>
    <t>Personal Documents</t>
  </si>
  <si>
    <t>Notes</t>
  </si>
  <si>
    <t>Passport</t>
  </si>
  <si>
    <t>Yes</t>
  </si>
  <si>
    <t>National identity card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</si>
  <si>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</si>
  <si>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</si>
  <si>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</si>
  <si>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</si>
  <si>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</si>
  <si>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Police clearence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</si>
  <si>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</si>
  <si>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</si>
  <si>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</si>
  <si>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</si>
  <si>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</si>
  <si>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</si>
  <si>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</si>
  <si>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</si>
  <si>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</si>
  <si>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t>Last 6 months bank statements of your savings/fixed deposit letter/student loan approval letter/b alance statement on redraw facility/ line of credit</t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</si>
  <si>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</si>
  <si>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</si>
  <si>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</si>
  <si>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</si>
  <si>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</si>
  <si>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</si>
  <si>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</si>
  <si>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t>Valuation report for vehicles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</si>
  <si>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</si>
  <si>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</si>
  <si>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</si>
  <si>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</si>
  <si>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</si>
  <si>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</si>
  <si>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</si>
  <si>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</si>
  <si>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t>In English</t>
  </si>
  <si>
    <t>Vehicle registration (vehicle book)</t>
  </si>
  <si>
    <t>Documents to explain large deposits on bank statement. (eg: sale of a land)</t>
  </si>
  <si>
    <t>Sample will be given by Beyond edu.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</si>
  <si>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</si>
  <si>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</si>
  <si>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</si>
  <si>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</si>
  <si>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</si>
  <si>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Statement of purpose (SOP)</t>
  </si>
  <si>
    <t>Parents birth certificates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</si>
  <si>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</si>
  <si>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t>Parents marriage certificate</t>
  </si>
  <si>
    <t>Student offer letter - Checklist</t>
  </si>
  <si>
    <t>Show Money (appox)</t>
  </si>
  <si>
    <t>Initial cost (appox)</t>
  </si>
  <si>
    <t>AUD</t>
  </si>
  <si>
    <t>SL Rupees</t>
  </si>
  <si>
    <t>Total show money excluding money for below initial costs</t>
  </si>
  <si>
    <t>Total initial cost (cash)</t>
  </si>
  <si>
    <t>Total cash required as show money &amp; intial cost</t>
  </si>
  <si>
    <t>** these costs can slightly changed based on the course fees &amp; exchange rate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</si>
  <si>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</si>
  <si>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</si>
  <si>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</si>
  <si>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Location</t>
  </si>
  <si>
    <t>Weblink</t>
  </si>
  <si>
    <t>Upon request</t>
  </si>
  <si>
    <t>Travel cost for the family</t>
  </si>
  <si>
    <t>Melbourne</t>
  </si>
  <si>
    <t>University Name</t>
  </si>
  <si>
    <t>Course</t>
  </si>
  <si>
    <t>Fees (Per year)</t>
  </si>
  <si>
    <t>Duration</t>
  </si>
  <si>
    <t>IELTS</t>
  </si>
  <si>
    <t>Intake</t>
  </si>
  <si>
    <t>Victoria University</t>
  </si>
  <si>
    <t>Mel &amp; Syd</t>
  </si>
  <si>
    <t>Living cost &amp; other</t>
  </si>
  <si>
    <t>Visa charges</t>
  </si>
  <si>
    <t>Medical examination</t>
  </si>
  <si>
    <t>Biometric test</t>
  </si>
  <si>
    <t>Air tickets</t>
  </si>
  <si>
    <t>Federation University</t>
  </si>
  <si>
    <t>Master of Technology (Enterprise Systems and Business Analytics)</t>
  </si>
  <si>
    <t>2 yrs</t>
  </si>
  <si>
    <t>Jan &amp; June</t>
  </si>
  <si>
    <t>https://study.federation.edu.au/#/course/DCG9.EB</t>
  </si>
  <si>
    <t>Master of Business Analytics (Professional)</t>
  </si>
  <si>
    <t>https://www.vu.edu.au/courses/international/BMBI</t>
  </si>
  <si>
    <t>Torrens University</t>
  </si>
  <si>
    <t>Master of Business Information Systems (Business)</t>
  </si>
  <si>
    <t>https://www.torrens.edu.au/courses/business/master-of-business-information-systems</t>
  </si>
  <si>
    <t>https://www.mit.edu.au/study-with-us/programs/master-professional-accounting</t>
  </si>
  <si>
    <t>Master of Professional Accounting</t>
  </si>
  <si>
    <t>Melbourne Insitute of Technology</t>
  </si>
  <si>
    <t>Mel,Ade,Bri,Syd</t>
  </si>
  <si>
    <t>Australian Catholic University</t>
  </si>
  <si>
    <t>Southern Cross University</t>
  </si>
  <si>
    <t>Master of Business (Accounting)</t>
  </si>
  <si>
    <t>https://www.vu.edu.au/courses/international/BMAK</t>
  </si>
  <si>
    <t>Mar, Jul</t>
  </si>
  <si>
    <t>Jan,Jun &amp; Sep</t>
  </si>
  <si>
    <t>https://courses.acu.edu.au/postgraduate/master_of_professional_accounting</t>
  </si>
  <si>
    <t>https://study.federation.edu.au/#/course/DBX9</t>
  </si>
  <si>
    <t>Mel &amp; Bri</t>
  </si>
  <si>
    <t>https://www.scu.edu.au/study-at-scu/courses/master-of-professional-accounting-1207045/2021/</t>
  </si>
  <si>
    <t>Me,Per,Bri &amp; Syd</t>
  </si>
  <si>
    <t>https://www.torrens.edu.au/courses/business/master-of-professional-accounting-advanced</t>
  </si>
  <si>
    <t>Master of Professional Accounting (Advanced)</t>
  </si>
  <si>
    <t>Mel (Ballarat)</t>
  </si>
  <si>
    <t>6 months course fees (Torrens University)</t>
  </si>
  <si>
    <t>Course fees (Torrens University)</t>
  </si>
  <si>
    <t>Feb &amp; Jul</t>
  </si>
  <si>
    <t>Edith Cowan University</t>
  </si>
  <si>
    <t>Master of Management Information Systems</t>
  </si>
  <si>
    <t>2 Yrs</t>
  </si>
  <si>
    <t>https://www.ecu.edu.au/degrees/courses/master-of-management-information-systems</t>
  </si>
  <si>
    <t>Business Information Systems and Business Analytics</t>
  </si>
  <si>
    <t>Accounting</t>
  </si>
  <si>
    <t>Master of Business (Marketing)</t>
  </si>
  <si>
    <t>2 years</t>
  </si>
  <si>
    <t>March, July and November</t>
  </si>
  <si>
    <t>https://www.vu.edu.au/courses/international/BMMK</t>
  </si>
  <si>
    <t>Master of Marketing</t>
  </si>
  <si>
    <t>1.5 years</t>
  </si>
  <si>
    <t>https://www.vu.edu.au/courses/international/BMKM</t>
  </si>
  <si>
    <t>Latrobe University</t>
  </si>
  <si>
    <t>Master of Digital Marketing Communications</t>
  </si>
  <si>
    <t>https://www.latrobe.edu.au/courses/master-of-digital-marketing-communications</t>
  </si>
  <si>
    <t>https://www.latrobe.edu.au/courses/master-of-marketing</t>
  </si>
  <si>
    <t>Flinders University</t>
  </si>
  <si>
    <t>March &amp; July</t>
  </si>
  <si>
    <t>https://www.flinders.edu.au/study/courses/postgraduate-business-marketing</t>
  </si>
  <si>
    <t>Marketing</t>
  </si>
  <si>
    <t>University of South Australia</t>
  </si>
  <si>
    <t>Adelaide</t>
  </si>
  <si>
    <t>Perth</t>
  </si>
  <si>
    <t>Master of Business Administration and Global Project Management</t>
  </si>
  <si>
    <t>Mar &amp; Jul</t>
  </si>
  <si>
    <t>https://www.torrens.edu.au/courses/business/master-of-business-administration-and-master-of-global-project-management</t>
  </si>
  <si>
    <t>Master of Public Administration (Management)</t>
  </si>
  <si>
    <t>https://www.flinders.edu.au/study/courses/postgraduate-public-administration-management-public-policy</t>
  </si>
  <si>
    <t>Master of Management (Other options are Master of Adverstising &amp; Brand Management, Business Analytics, Human Resource Management, Marketing, Supply chain Managament, Tourism and Event Management, Arts and Cultutal Management)</t>
  </si>
  <si>
    <t>Feb &amp; Jun</t>
  </si>
  <si>
    <t>https://study.unisa.edu.au/degrees/master-of-management?audience=int</t>
  </si>
  <si>
    <t>Management</t>
  </si>
  <si>
    <t>OHSC health insurance (for 2 years - Single)</t>
  </si>
  <si>
    <t>Australia</t>
  </si>
  <si>
    <t>Canada</t>
  </si>
  <si>
    <t>Brock University</t>
  </si>
  <si>
    <t>IELTS: 6.5  (no section under 6.0)</t>
  </si>
  <si>
    <t>Aug</t>
  </si>
  <si>
    <t>https://brocku.ca/programs/graduate/mpacc-isp/</t>
  </si>
  <si>
    <t>1 year</t>
  </si>
  <si>
    <t>Master of Business Administration with Professional Accounting Specialization (Fast-Track)</t>
  </si>
  <si>
    <t>University of Windsor</t>
  </si>
  <si>
    <t>1.1 Years</t>
  </si>
  <si>
    <t>https://www.uwindsor.ca/graduate-studies/310/business-administration</t>
  </si>
  <si>
    <t>IELTS - Academic 6.5 overall with a minimum 6.5 in writing and speaking and 6.0 in listening and reading</t>
  </si>
  <si>
    <t>Sep &amp; Mar</t>
  </si>
  <si>
    <t>Master of Business Administration for Managers and Professionals with Management Field</t>
  </si>
  <si>
    <t>https://www.uwindsor.ca/graduate-studies/318/education</t>
  </si>
  <si>
    <t>Master of Environmental Economics and Management</t>
  </si>
  <si>
    <t>Thompson Rivers University</t>
  </si>
  <si>
    <t>academic IELTS score of 7.0 (with no band below 6.5)</t>
  </si>
  <si>
    <t>https://www.tru.ca/programs/catalogue/masters-degrees-environmental-economics-and-management.html</t>
  </si>
  <si>
    <t>Kamloops, British Columbia</t>
  </si>
  <si>
    <t>Windsor, Ontario</t>
  </si>
  <si>
    <t>Brock Way, Ontario</t>
  </si>
  <si>
    <t>For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</si>
</sst>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1" fillId="3" borderId="13" xfId="1" applyNumberFormat="1" applyFont="1" applyFill="1" applyBorder="1" applyAlignment="1">
      <alignment horizontal="right"/>
    </xf>
    <xf numFmtId="0" fontId="1" fillId="3" borderId="0" xfId="0" applyFont="1" applyFill="1"/>
    <xf numFmtId="165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5" fontId="1" fillId="3" borderId="14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/>
    </xf>
    <xf numFmtId="0" fontId="9" fillId="0" borderId="0" xfId="2"/>
    <xf numFmtId="0" fontId="0" fillId="0" borderId="0" xfId="0" applyFill="1"/>
    <xf numFmtId="3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0" fontId="10" fillId="4" borderId="0" xfId="0" applyFont="1" applyFill="1"/>
    <xf numFmtId="0" fontId="11" fillId="0" borderId="0" xfId="0" applyFont="1"/>
    <xf numFmtId="0" fontId="9" fillId="0" borderId="0" xfId="2" applyFill="1"/>
    <xf numFmtId="165" fontId="0" fillId="0" borderId="0" xfId="1" applyNumberFormat="1" applyFont="1"/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0" fontId="9" fillId="0" borderId="0" xfId="2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5" fontId="0" fillId="0" borderId="0" xfId="1" applyNumberFormat="1" applyFont="1" applyAlignment="1">
      <alignment horizontal="left" vertical="center" wrapText="1"/>
    </xf>
    <xf numFmtId="165" fontId="0" fillId="0" borderId="0" xfId="1" applyNumberFormat="1" applyFont="1" applyFill="1"/>
    <xf numFmtId="0" fontId="0" fillId="0" borderId="0" xfId="0" applyAlignment="1">
      <alignment wrapText="1"/>
    </xf>
    <xf numFmtId="0" fontId="13" fillId="5" borderId="0" xfId="0" applyFont="1" applyFill="1"/>
    <xf numFmtId="0" fontId="1" fillId="5" borderId="0" xfId="0" applyFont="1" applyFill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1894417</xdr:colOff>
      <xdr:row>2</xdr:row>
      <xdr:rowOff>116417</xdr:rowOff>
    </xdr:from>
    <xdr:to>
      <xdr:col>2</xdr:col>
      <xdr:colOff>677334</xdr:colOff>
      <xdr:row>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5033C1F-C1A7-4010-A4CF-287209756859}"/>
            </a:ext>
          </a:extLst>
        </xdr:cNvPr>
        <xdr:cNvSpPr txBox="1"/>
      </xdr:nvSpPr>
      <xdr:spPr>
        <a:xfrm>
          <a:off x="1894417" y="497417"/>
          <a:ext cx="400050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0</xdr:col>
      <xdr:colOff>0</xdr:colOff>
      <xdr:row>0</xdr:row>
      <xdr:rowOff>21169</xdr:rowOff>
    </xdr:from>
    <xdr:to>
      <xdr:col>1</xdr:col>
      <xdr:colOff>42333</xdr:colOff>
      <xdr:row>5</xdr:row>
      <xdr:rowOff>148169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9"/>
          <a:ext cx="2053166" cy="107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2101850</xdr:colOff>
      <xdr:row>2</xdr:row>
      <xdr:rowOff>11641</xdr:rowOff>
    </xdr:from>
    <xdr:to>
      <xdr:col>5</xdr:col>
      <xdr:colOff>610658</xdr:colOff>
      <xdr:row>4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C3310A7-C94E-4C8E-B71B-CCD5A7D1389F}"/>
            </a:ext>
          </a:extLst>
        </xdr:cNvPr>
        <xdr:cNvSpPr txBox="1"/>
      </xdr:nvSpPr>
      <xdr:spPr>
        <a:xfrm>
          <a:off x="2609850" y="477308"/>
          <a:ext cx="4477808" cy="46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1</xdr:col>
      <xdr:colOff>275165</xdr:colOff>
      <xdr:row>0</xdr:row>
      <xdr:rowOff>52917</xdr:rowOff>
    </xdr:from>
    <xdr:to>
      <xdr:col>2</xdr:col>
      <xdr:colOff>2156882</xdr:colOff>
      <xdr:row>4</xdr:row>
      <xdr:rowOff>186399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5" y="52917"/>
          <a:ext cx="2199217" cy="1064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1997074</xdr:colOff>
      <xdr:row>1</xdr:row>
      <xdr:rowOff>224367</xdr:rowOff>
    </xdr:from>
    <xdr:to>
      <xdr:col>5</xdr:col>
      <xdr:colOff>220132</xdr:colOff>
      <xdr:row>3</xdr:row>
      <xdr:rowOff>222250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F7B8692-3FA7-4268-B6AE-D2DD3F900F22}"/>
            </a:ext>
          </a:extLst>
        </xdr:cNvPr>
        <xdr:cNvSpPr txBox="1"/>
      </xdr:nvSpPr>
      <xdr:spPr>
        <a:xfrm>
          <a:off x="2505074" y="457200"/>
          <a:ext cx="4477808" cy="46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2</xdr:col>
      <xdr:colOff>21166</xdr:colOff>
      <xdr:row>0</xdr:row>
      <xdr:rowOff>0</xdr:rowOff>
    </xdr:from>
    <xdr:to>
      <xdr:col>2</xdr:col>
      <xdr:colOff>2072215</xdr:colOff>
      <xdr:row>4</xdr:row>
      <xdr:rowOff>222855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6" y="0"/>
          <a:ext cx="2051049" cy="11541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1725083</xdr:colOff>
      <xdr:row>1</xdr:row>
      <xdr:rowOff>52917</xdr:rowOff>
    </xdr:from>
    <xdr:to>
      <xdr:col>5</xdr:col>
      <xdr:colOff>52916</xdr:colOff>
      <xdr:row>2</xdr:row>
      <xdr:rowOff>243417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7E0A0225-1344-4A4C-B2A4-6F696FC6EF9B}"/>
            </a:ext>
          </a:extLst>
        </xdr:cNvPr>
        <xdr:cNvSpPr txBox="1"/>
      </xdr:nvSpPr>
      <xdr:spPr>
        <a:xfrm>
          <a:off x="1725083" y="317500"/>
          <a:ext cx="4476750" cy="455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</a:t>
          </a:r>
          <a:r>
            <a:rPr lang="en-US" sz="1800" b="1" baseline="0"/>
            <a:t> Overseas Education (PVT) LTD</a:t>
          </a:r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1860551</xdr:colOff>
      <xdr:row>3</xdr:row>
      <xdr:rowOff>253239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0551" cy="1046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u.edu.au/study-at-scu/courses/master-of-professional-accounting-1207045/2021/" TargetMode="External"/><Relationship Id="rId13" Type="http://schemas.openxmlformats.org/officeDocument/2006/relationships/hyperlink" Target="https://www.latrobe.edu.au/courses/master-of-digital-marketing-communications" TargetMode="External"/><Relationship Id="rId18" Type="http://schemas.openxmlformats.org/officeDocument/2006/relationships/hyperlink" Target="https://www.torrens.edu.au/courses/business/master-of-business-administration-and-master-of-global-project-management" TargetMode="External"/><Relationship Id="rId3" Type="http://schemas.openxmlformats.org/officeDocument/2006/relationships/hyperlink" Target="https://www.torrens.edu.au/courses/business/master-of-business-information-systems" TargetMode="External"/><Relationship Id="rId7" Type="http://schemas.openxmlformats.org/officeDocument/2006/relationships/hyperlink" Target="https://study.federation.edu.au/" TargetMode="External"/><Relationship Id="rId12" Type="http://schemas.openxmlformats.org/officeDocument/2006/relationships/hyperlink" Target="https://www.vu.edu.au/courses/international/BMKM" TargetMode="External"/><Relationship Id="rId17" Type="http://schemas.openxmlformats.org/officeDocument/2006/relationships/hyperlink" Target="https://www.flinders.edu.au/study/courses/postgraduate-public-administration-management-public-policy" TargetMode="External"/><Relationship Id="rId2" Type="http://schemas.openxmlformats.org/officeDocument/2006/relationships/hyperlink" Target="https://www.vu.edu.au/courses/international/BMBI" TargetMode="External"/><Relationship Id="rId16" Type="http://schemas.openxmlformats.org/officeDocument/2006/relationships/hyperlink" Target="https://study.unisa.edu.au/degrees/master-of-management?audience=int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study.federation.edu.au/" TargetMode="External"/><Relationship Id="rId6" Type="http://schemas.openxmlformats.org/officeDocument/2006/relationships/hyperlink" Target="https://courses.acu.edu.au/postgraduate/master_of_professional_accounting" TargetMode="External"/><Relationship Id="rId11" Type="http://schemas.openxmlformats.org/officeDocument/2006/relationships/hyperlink" Target="https://www.vu.edu.au/courses/international/BMMK" TargetMode="External"/><Relationship Id="rId5" Type="http://schemas.openxmlformats.org/officeDocument/2006/relationships/hyperlink" Target="https://www.vu.edu.au/courses/international/BMAK" TargetMode="External"/><Relationship Id="rId15" Type="http://schemas.openxmlformats.org/officeDocument/2006/relationships/hyperlink" Target="https://www.flinders.edu.au/study/courses/postgraduate-business-marketing" TargetMode="External"/><Relationship Id="rId10" Type="http://schemas.openxmlformats.org/officeDocument/2006/relationships/hyperlink" Target="https://www.ecu.edu.au/degrees/courses/master-of-management-information-system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mit.edu.au/study-with-us/programs/master-professional-accounting" TargetMode="External"/><Relationship Id="rId9" Type="http://schemas.openxmlformats.org/officeDocument/2006/relationships/hyperlink" Target="https://www.torrens.edu.au/courses/business/master-of-professional-accounting-advanced" TargetMode="External"/><Relationship Id="rId14" Type="http://schemas.openxmlformats.org/officeDocument/2006/relationships/hyperlink" Target="https://www.latrobe.edu.au/courses/master-of-market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1"/>
  <sheetViews>
    <sheetView zoomScale="90" zoomScaleNormal="90" workbookViewId="0">
      <selection activeCell="H6" sqref="H6"/>
    </sheetView>
  </sheetViews>
  <sheetFormatPr defaultRowHeight="15" x14ac:dyDescent="0.25"/>
  <cols>
    <col min="1" max="1" width="30.140625" bestFit="1" customWidth="1"/>
    <col min="2" max="2" width="48.140625" customWidth="1"/>
    <col min="3" max="3" width="11.7109375" customWidth="1"/>
    <col min="4" max="4" width="9.140625" bestFit="1" customWidth="1"/>
    <col min="5" max="5" width="12.42578125" bestFit="1" customWidth="1"/>
    <col min="6" max="6" width="5.5703125" bestFit="1" customWidth="1"/>
    <col min="7" max="7" width="15.140625" bestFit="1" customWidth="1"/>
    <col min="8" max="8" width="77.42578125" bestFit="1" customWidth="1"/>
  </cols>
  <sheetData>
    <row r="3" spans="1:8" x14ac:dyDescent="0.25">
      <c r="A3" s="73"/>
    </row>
    <row r="7" spans="1:8" ht="21" x14ac:dyDescent="0.35">
      <c r="A7" s="65" t="s">
        <v>146</v>
      </c>
    </row>
    <row r="8" spans="1:8" ht="18.75" x14ac:dyDescent="0.3">
      <c r="A8" s="52" t="s">
        <v>116</v>
      </c>
      <c r="B8" s="52"/>
    </row>
    <row r="9" spans="1:8" s="53" customFormat="1" ht="15.75" x14ac:dyDescent="0.25">
      <c r="A9" s="53" t="s">
        <v>68</v>
      </c>
      <c r="B9" s="53" t="s">
        <v>69</v>
      </c>
      <c r="C9" s="53" t="s">
        <v>70</v>
      </c>
      <c r="D9" s="53" t="s">
        <v>71</v>
      </c>
      <c r="E9" s="53" t="s">
        <v>73</v>
      </c>
      <c r="F9" s="53" t="s">
        <v>72</v>
      </c>
      <c r="G9" s="53" t="s">
        <v>63</v>
      </c>
      <c r="H9" s="53" t="s">
        <v>64</v>
      </c>
    </row>
    <row r="10" spans="1:8" s="48" customFormat="1" x14ac:dyDescent="0.25">
      <c r="A10" t="s">
        <v>88</v>
      </c>
      <c r="B10" t="s">
        <v>89</v>
      </c>
      <c r="C10" s="55">
        <v>25600</v>
      </c>
      <c r="D10" s="56" t="s">
        <v>83</v>
      </c>
      <c r="E10" t="s">
        <v>100</v>
      </c>
      <c r="F10" s="57">
        <v>6.5</v>
      </c>
      <c r="G10" t="s">
        <v>94</v>
      </c>
      <c r="H10" s="47" t="s">
        <v>90</v>
      </c>
    </row>
    <row r="11" spans="1:8" s="48" customFormat="1" x14ac:dyDescent="0.25">
      <c r="A11" t="s">
        <v>81</v>
      </c>
      <c r="B11" t="s">
        <v>82</v>
      </c>
      <c r="C11" s="55">
        <v>26100</v>
      </c>
      <c r="D11" s="56" t="s">
        <v>83</v>
      </c>
      <c r="E11" t="s">
        <v>84</v>
      </c>
      <c r="F11" s="57">
        <v>6</v>
      </c>
      <c r="G11" t="s">
        <v>108</v>
      </c>
      <c r="H11" s="47" t="s">
        <v>85</v>
      </c>
    </row>
    <row r="12" spans="1:8" s="48" customFormat="1" x14ac:dyDescent="0.25">
      <c r="A12" t="s">
        <v>74</v>
      </c>
      <c r="B12" t="s">
        <v>86</v>
      </c>
      <c r="C12" s="55">
        <f>14850*2</f>
        <v>29700</v>
      </c>
      <c r="D12" s="56" t="s">
        <v>83</v>
      </c>
      <c r="E12" t="s">
        <v>84</v>
      </c>
      <c r="F12" s="57">
        <v>6.5</v>
      </c>
      <c r="G12" t="s">
        <v>67</v>
      </c>
      <c r="H12" s="47" t="s">
        <v>87</v>
      </c>
    </row>
    <row r="13" spans="1:8" s="48" customFormat="1" x14ac:dyDescent="0.25">
      <c r="A13" s="58" t="s">
        <v>112</v>
      </c>
      <c r="B13" s="60" t="s">
        <v>113</v>
      </c>
      <c r="C13" s="62">
        <v>28750</v>
      </c>
      <c r="D13" s="61" t="s">
        <v>114</v>
      </c>
      <c r="E13" s="58" t="s">
        <v>111</v>
      </c>
      <c r="F13" s="58">
        <v>6.5</v>
      </c>
      <c r="G13" s="58" t="s">
        <v>135</v>
      </c>
      <c r="H13" s="59" t="s">
        <v>115</v>
      </c>
    </row>
    <row r="14" spans="1:8" s="48" customFormat="1" x14ac:dyDescent="0.25">
      <c r="C14" s="51"/>
      <c r="D14" s="49"/>
      <c r="F14" s="50"/>
      <c r="H14" s="54"/>
    </row>
    <row r="15" spans="1:8" s="48" customFormat="1" ht="18.75" x14ac:dyDescent="0.3">
      <c r="A15" s="52" t="s">
        <v>117</v>
      </c>
      <c r="B15"/>
      <c r="C15" s="51"/>
      <c r="D15" s="49"/>
      <c r="F15" s="50"/>
      <c r="H15" s="54"/>
    </row>
    <row r="16" spans="1:8" s="48" customFormat="1" x14ac:dyDescent="0.25">
      <c r="A16" s="48" t="s">
        <v>88</v>
      </c>
      <c r="B16" s="48" t="s">
        <v>107</v>
      </c>
      <c r="C16" s="51">
        <v>25600</v>
      </c>
      <c r="D16" s="49" t="s">
        <v>83</v>
      </c>
      <c r="E16" t="s">
        <v>100</v>
      </c>
      <c r="F16" s="50">
        <v>6.5</v>
      </c>
      <c r="G16" t="s">
        <v>94</v>
      </c>
      <c r="H16" s="47" t="s">
        <v>106</v>
      </c>
    </row>
    <row r="17" spans="1:8" s="48" customFormat="1" x14ac:dyDescent="0.25">
      <c r="A17" s="48" t="s">
        <v>93</v>
      </c>
      <c r="B17" s="48" t="s">
        <v>92</v>
      </c>
      <c r="C17" s="51">
        <f>9017*3</f>
        <v>27051</v>
      </c>
      <c r="D17" s="49" t="s">
        <v>83</v>
      </c>
      <c r="E17" s="48" t="s">
        <v>84</v>
      </c>
      <c r="F17" s="50">
        <v>6.5</v>
      </c>
      <c r="G17" s="48" t="s">
        <v>67</v>
      </c>
      <c r="H17" s="47" t="s">
        <v>91</v>
      </c>
    </row>
    <row r="18" spans="1:8" s="48" customFormat="1" x14ac:dyDescent="0.25">
      <c r="A18" s="48" t="s">
        <v>81</v>
      </c>
      <c r="B18" s="48" t="s">
        <v>92</v>
      </c>
      <c r="C18" s="51">
        <v>28400</v>
      </c>
      <c r="D18" s="49" t="s">
        <v>83</v>
      </c>
      <c r="E18" s="48" t="s">
        <v>84</v>
      </c>
      <c r="F18" s="50">
        <v>6</v>
      </c>
      <c r="G18" s="48" t="s">
        <v>103</v>
      </c>
      <c r="H18" s="47" t="s">
        <v>102</v>
      </c>
    </row>
    <row r="19" spans="1:8" s="48" customFormat="1" x14ac:dyDescent="0.25">
      <c r="A19" s="48" t="s">
        <v>74</v>
      </c>
      <c r="B19" s="48" t="s">
        <v>97</v>
      </c>
      <c r="C19" s="51">
        <f>14700*2</f>
        <v>29400</v>
      </c>
      <c r="D19" s="49" t="s">
        <v>83</v>
      </c>
      <c r="E19" s="48" t="s">
        <v>99</v>
      </c>
      <c r="F19" s="50">
        <v>6.5</v>
      </c>
      <c r="G19" s="48" t="s">
        <v>67</v>
      </c>
      <c r="H19" s="47" t="s">
        <v>98</v>
      </c>
    </row>
    <row r="20" spans="1:8" s="48" customFormat="1" x14ac:dyDescent="0.25">
      <c r="A20" s="48" t="s">
        <v>95</v>
      </c>
      <c r="B20" s="48" t="s">
        <v>92</v>
      </c>
      <c r="C20" s="51">
        <v>31000</v>
      </c>
      <c r="D20" s="49" t="s">
        <v>83</v>
      </c>
      <c r="E20" s="48" t="s">
        <v>84</v>
      </c>
      <c r="F20" s="50">
        <v>6.5</v>
      </c>
      <c r="G20" s="48" t="s">
        <v>75</v>
      </c>
      <c r="H20" s="47" t="s">
        <v>101</v>
      </c>
    </row>
    <row r="21" spans="1:8" s="48" customFormat="1" x14ac:dyDescent="0.25">
      <c r="A21" s="48" t="s">
        <v>96</v>
      </c>
      <c r="B21" s="48" t="s">
        <v>92</v>
      </c>
      <c r="C21" s="51">
        <v>32400</v>
      </c>
      <c r="D21" s="49" t="s">
        <v>83</v>
      </c>
      <c r="E21" t="s">
        <v>100</v>
      </c>
      <c r="F21" s="50">
        <v>6.5</v>
      </c>
      <c r="G21" s="48" t="s">
        <v>105</v>
      </c>
      <c r="H21" s="47" t="s">
        <v>104</v>
      </c>
    </row>
    <row r="22" spans="1:8" s="48" customFormat="1" x14ac:dyDescent="0.25">
      <c r="C22" s="51"/>
      <c r="D22" s="49"/>
      <c r="F22" s="50"/>
      <c r="H22" s="54"/>
    </row>
    <row r="23" spans="1:8" x14ac:dyDescent="0.25">
      <c r="C23" s="63"/>
      <c r="D23" s="56"/>
      <c r="F23" s="57"/>
      <c r="H23" s="47"/>
    </row>
    <row r="24" spans="1:8" ht="18.75" x14ac:dyDescent="0.3">
      <c r="A24" s="52" t="s">
        <v>132</v>
      </c>
    </row>
    <row r="25" spans="1:8" x14ac:dyDescent="0.25">
      <c r="A25" t="s">
        <v>74</v>
      </c>
      <c r="B25" t="s">
        <v>118</v>
      </c>
      <c r="C25" s="63">
        <f>14850*2</f>
        <v>29700</v>
      </c>
      <c r="D25" s="56" t="s">
        <v>119</v>
      </c>
      <c r="E25" t="s">
        <v>120</v>
      </c>
      <c r="F25" s="57">
        <v>6.5</v>
      </c>
      <c r="G25" t="s">
        <v>67</v>
      </c>
      <c r="H25" s="47" t="s">
        <v>121</v>
      </c>
    </row>
    <row r="26" spans="1:8" x14ac:dyDescent="0.25">
      <c r="A26" t="s">
        <v>74</v>
      </c>
      <c r="B26" s="64" t="s">
        <v>122</v>
      </c>
      <c r="C26" s="63">
        <f>14850*2</f>
        <v>29700</v>
      </c>
      <c r="D26" s="56" t="s">
        <v>123</v>
      </c>
      <c r="E26" t="s">
        <v>84</v>
      </c>
      <c r="F26" s="57">
        <v>6.5</v>
      </c>
      <c r="G26" t="s">
        <v>67</v>
      </c>
      <c r="H26" s="47" t="s">
        <v>124</v>
      </c>
    </row>
    <row r="27" spans="1:8" x14ac:dyDescent="0.25">
      <c r="A27" t="s">
        <v>125</v>
      </c>
      <c r="B27" t="s">
        <v>126</v>
      </c>
      <c r="C27" s="63">
        <v>37400</v>
      </c>
      <c r="D27" s="56" t="s">
        <v>119</v>
      </c>
      <c r="E27" t="s">
        <v>120</v>
      </c>
      <c r="F27" s="57">
        <v>6</v>
      </c>
      <c r="G27" t="s">
        <v>67</v>
      </c>
      <c r="H27" s="47" t="s">
        <v>127</v>
      </c>
    </row>
    <row r="28" spans="1:8" x14ac:dyDescent="0.25">
      <c r="A28" t="s">
        <v>125</v>
      </c>
      <c r="B28" t="s">
        <v>122</v>
      </c>
      <c r="C28" s="63">
        <v>37400</v>
      </c>
      <c r="D28" s="56" t="s">
        <v>119</v>
      </c>
      <c r="E28" t="s">
        <v>120</v>
      </c>
      <c r="F28" s="57">
        <v>6</v>
      </c>
      <c r="G28" t="s">
        <v>67</v>
      </c>
      <c r="H28" s="47" t="s">
        <v>128</v>
      </c>
    </row>
    <row r="29" spans="1:8" x14ac:dyDescent="0.25">
      <c r="A29" t="s">
        <v>129</v>
      </c>
      <c r="B29" t="s">
        <v>118</v>
      </c>
      <c r="C29" s="63">
        <v>36000</v>
      </c>
      <c r="D29" s="56" t="s">
        <v>119</v>
      </c>
      <c r="E29" t="s">
        <v>130</v>
      </c>
      <c r="F29" s="57">
        <v>6</v>
      </c>
      <c r="G29" t="s">
        <v>67</v>
      </c>
      <c r="H29" s="47" t="s">
        <v>131</v>
      </c>
    </row>
    <row r="31" spans="1:8" ht="18.75" x14ac:dyDescent="0.3">
      <c r="A31" s="52" t="s">
        <v>144</v>
      </c>
    </row>
    <row r="32" spans="1:8" x14ac:dyDescent="0.25">
      <c r="A32" t="s">
        <v>88</v>
      </c>
      <c r="B32" t="s">
        <v>136</v>
      </c>
      <c r="C32" s="63">
        <v>23800</v>
      </c>
      <c r="D32" s="56" t="s">
        <v>119</v>
      </c>
      <c r="E32" t="s">
        <v>137</v>
      </c>
      <c r="F32" s="57">
        <v>6.5</v>
      </c>
      <c r="G32" t="s">
        <v>134</v>
      </c>
      <c r="H32" s="47" t="s">
        <v>138</v>
      </c>
    </row>
    <row r="33" spans="1:8" x14ac:dyDescent="0.25">
      <c r="A33" t="s">
        <v>129</v>
      </c>
      <c r="B33" t="s">
        <v>139</v>
      </c>
      <c r="C33" s="63">
        <v>31000</v>
      </c>
      <c r="D33" s="56" t="s">
        <v>119</v>
      </c>
      <c r="E33" t="s">
        <v>137</v>
      </c>
      <c r="F33" s="57">
        <v>6.5</v>
      </c>
      <c r="G33" t="s">
        <v>134</v>
      </c>
      <c r="H33" s="47" t="s">
        <v>140</v>
      </c>
    </row>
    <row r="34" spans="1:8" x14ac:dyDescent="0.25">
      <c r="A34" t="s">
        <v>133</v>
      </c>
      <c r="B34" t="s">
        <v>141</v>
      </c>
      <c r="C34" s="63">
        <v>35900</v>
      </c>
      <c r="D34" s="56" t="s">
        <v>119</v>
      </c>
      <c r="E34" t="s">
        <v>142</v>
      </c>
      <c r="F34" s="57">
        <v>6.5</v>
      </c>
      <c r="G34" t="s">
        <v>134</v>
      </c>
      <c r="H34" s="47" t="s">
        <v>143</v>
      </c>
    </row>
    <row r="36" spans="1:8" ht="21" x14ac:dyDescent="0.35">
      <c r="A36" s="65" t="s">
        <v>147</v>
      </c>
    </row>
    <row r="37" spans="1:8" x14ac:dyDescent="0.25">
      <c r="A37" t="s">
        <v>148</v>
      </c>
      <c r="B37" t="s">
        <v>92</v>
      </c>
      <c r="C37" s="63">
        <v>32000</v>
      </c>
      <c r="D37" s="56" t="s">
        <v>152</v>
      </c>
      <c r="E37" t="s">
        <v>150</v>
      </c>
      <c r="F37" t="s">
        <v>149</v>
      </c>
      <c r="G37" t="s">
        <v>167</v>
      </c>
      <c r="H37" s="47" t="s">
        <v>151</v>
      </c>
    </row>
    <row r="38" spans="1:8" x14ac:dyDescent="0.25">
      <c r="A38" t="s">
        <v>154</v>
      </c>
      <c r="B38" t="s">
        <v>153</v>
      </c>
      <c r="C38" s="55">
        <v>26000</v>
      </c>
      <c r="D38" s="56" t="s">
        <v>155</v>
      </c>
      <c r="E38" t="s">
        <v>158</v>
      </c>
      <c r="F38" t="s">
        <v>157</v>
      </c>
      <c r="G38" t="s">
        <v>166</v>
      </c>
      <c r="H38" s="47" t="s">
        <v>156</v>
      </c>
    </row>
    <row r="39" spans="1:8" x14ac:dyDescent="0.25">
      <c r="A39" t="s">
        <v>154</v>
      </c>
      <c r="B39" t="s">
        <v>159</v>
      </c>
      <c r="C39" s="55">
        <v>26000</v>
      </c>
      <c r="D39" s="56" t="s">
        <v>155</v>
      </c>
      <c r="E39" t="s">
        <v>158</v>
      </c>
      <c r="F39" t="s">
        <v>157</v>
      </c>
      <c r="G39" t="s">
        <v>166</v>
      </c>
      <c r="H39" s="47" t="s">
        <v>160</v>
      </c>
    </row>
    <row r="40" spans="1:8" x14ac:dyDescent="0.25">
      <c r="A40" t="s">
        <v>162</v>
      </c>
      <c r="B40" t="s">
        <v>161</v>
      </c>
      <c r="C40" s="55">
        <v>17335</v>
      </c>
      <c r="D40" s="56" t="s">
        <v>119</v>
      </c>
      <c r="E40" t="s">
        <v>158</v>
      </c>
      <c r="F40" t="s">
        <v>163</v>
      </c>
      <c r="G40" t="s">
        <v>165</v>
      </c>
      <c r="H40" s="47" t="s">
        <v>164</v>
      </c>
    </row>
    <row r="41" spans="1:8" x14ac:dyDescent="0.25">
      <c r="C41" s="55"/>
      <c r="D41" s="56"/>
      <c r="H41" s="47"/>
    </row>
  </sheetData>
  <sortState ref="A16:H21">
    <sortCondition ref="C16:C21"/>
  </sortState>
  <hyperlinks>
    <hyperlink ref="H11" r:id="rId1" location="/course/DCG9.EB" display="/course/DCG9.EB"/>
    <hyperlink ref="H12" r:id="rId2"/>
    <hyperlink ref="H10" r:id="rId3"/>
    <hyperlink ref="H17" r:id="rId4"/>
    <hyperlink ref="H19" r:id="rId5"/>
    <hyperlink ref="H20" r:id="rId6"/>
    <hyperlink ref="H18" r:id="rId7" location="/course/DBX9" display="https://study.federation.edu.au/ - /course/DBX9"/>
    <hyperlink ref="H21" r:id="rId8"/>
    <hyperlink ref="H16" r:id="rId9"/>
    <hyperlink ref="H13" r:id="rId10"/>
    <hyperlink ref="H25" r:id="rId11"/>
    <hyperlink ref="H26" r:id="rId12"/>
    <hyperlink ref="H27" r:id="rId13"/>
    <hyperlink ref="H28" r:id="rId14"/>
    <hyperlink ref="H29" r:id="rId15"/>
    <hyperlink ref="H34" r:id="rId16"/>
    <hyperlink ref="H33" r:id="rId17"/>
    <hyperlink ref="H32" r:id="rId18"/>
  </hyperlinks>
  <pageMargins left="0.7" right="0.7" top="0.75" bottom="0.75" header="0.3" footer="0.3"/>
  <pageSetup paperSize="9" orientation="portrait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4" spans="1:9" ht="18" customHeight="1" thickBot="1" x14ac:dyDescent="0.3"/>
    <row r="5" spans="1:9" ht="18" customHeight="1" thickBot="1" x14ac:dyDescent="0.3"/>
    <row r="6" spans="1:9" s="4" customFormat="1" ht="20.100000000000001" customHeight="1" thickBot="1" x14ac:dyDescent="0.4">
      <c r="A6" s="67" t="s">
        <v>51</v>
      </c>
      <c r="B6" s="68"/>
      <c r="C6" s="68"/>
      <c r="D6" s="68"/>
      <c r="E6" s="68"/>
      <c r="F6" s="68"/>
      <c r="G6" s="68"/>
      <c r="H6" s="69"/>
      <c r="I6" s="5"/>
    </row>
    <row r="7" spans="1:9" s="4" customFormat="1" ht="47.1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3</v>
      </c>
      <c r="D9" s="13" t="s">
        <v>12</v>
      </c>
      <c r="E9" s="12" t="s">
        <v>60</v>
      </c>
      <c r="F9" s="12"/>
      <c r="G9" s="12"/>
      <c r="H9" s="12"/>
    </row>
    <row r="10" spans="1:9" ht="18" customHeight="1" x14ac:dyDescent="0.25">
      <c r="A10" s="11"/>
      <c r="B10" s="11">
        <v>1.2</v>
      </c>
      <c r="C10" s="12" t="s">
        <v>6</v>
      </c>
      <c r="D10" s="13" t="s">
        <v>12</v>
      </c>
      <c r="E10" s="32" t="s">
        <v>36</v>
      </c>
      <c r="F10" s="24"/>
      <c r="G10" s="12"/>
      <c r="H10" s="32" t="s">
        <v>65</v>
      </c>
      <c r="I10" s="28"/>
    </row>
    <row r="11" spans="1:9" ht="18" customHeight="1" x14ac:dyDescent="0.25">
      <c r="A11" s="11"/>
      <c r="B11" s="11">
        <v>1.3</v>
      </c>
      <c r="C11" s="12" t="s">
        <v>37</v>
      </c>
      <c r="D11" s="13" t="s">
        <v>13</v>
      </c>
      <c r="E11" s="32" t="s">
        <v>36</v>
      </c>
      <c r="F11" s="12"/>
      <c r="G11" s="12"/>
      <c r="H11" s="12"/>
    </row>
    <row r="12" spans="1:9" ht="18" customHeight="1" x14ac:dyDescent="0.25">
      <c r="A12" s="11"/>
      <c r="B12" s="11">
        <v>1.4</v>
      </c>
      <c r="C12" s="12" t="s">
        <v>7</v>
      </c>
      <c r="D12" s="13" t="s">
        <v>13</v>
      </c>
      <c r="E12" s="32" t="s">
        <v>36</v>
      </c>
      <c r="F12" s="12"/>
      <c r="G12" s="12"/>
      <c r="H12" s="12"/>
    </row>
    <row r="13" spans="1:9" ht="18" customHeight="1" x14ac:dyDescent="0.25">
      <c r="A13" s="11"/>
      <c r="B13" s="11">
        <v>1.5</v>
      </c>
      <c r="C13" s="12" t="s">
        <v>8</v>
      </c>
      <c r="D13" s="13" t="s">
        <v>4</v>
      </c>
      <c r="E13" s="12" t="s">
        <v>60</v>
      </c>
      <c r="F13" s="12"/>
      <c r="G13" s="12"/>
      <c r="H13" s="12"/>
    </row>
    <row r="14" spans="1:9" ht="18" customHeight="1" x14ac:dyDescent="0.25">
      <c r="A14" s="11"/>
      <c r="B14" s="11">
        <v>1.6</v>
      </c>
      <c r="C14" s="12" t="s">
        <v>10</v>
      </c>
      <c r="D14" s="13" t="s">
        <v>13</v>
      </c>
      <c r="E14" s="12" t="s">
        <v>60</v>
      </c>
      <c r="F14" s="12"/>
      <c r="G14" s="12"/>
      <c r="H14" s="12"/>
    </row>
    <row r="15" spans="1:9" ht="18" customHeight="1" x14ac:dyDescent="0.25">
      <c r="A15" s="11"/>
      <c r="B15" s="11">
        <v>1.7</v>
      </c>
      <c r="C15" s="12" t="s">
        <v>9</v>
      </c>
      <c r="D15" s="13" t="s">
        <v>4</v>
      </c>
      <c r="E15" s="12" t="s">
        <v>61</v>
      </c>
      <c r="F15" s="12"/>
      <c r="G15" s="12"/>
      <c r="H15" s="12"/>
    </row>
    <row r="16" spans="1:9" ht="18" customHeight="1" x14ac:dyDescent="0.25">
      <c r="A16" s="11"/>
      <c r="B16" s="11">
        <v>1.8</v>
      </c>
      <c r="C16" s="12" t="s">
        <v>47</v>
      </c>
      <c r="D16" s="13" t="s">
        <v>38</v>
      </c>
      <c r="E16" s="12" t="s">
        <v>12</v>
      </c>
      <c r="F16" s="12"/>
      <c r="G16" s="12"/>
      <c r="H16" s="12"/>
    </row>
    <row r="17" spans="1:8" ht="10.5" customHeight="1" x14ac:dyDescent="0.25">
      <c r="A17" s="11"/>
      <c r="B17" s="11"/>
      <c r="C17" s="12"/>
      <c r="D17" s="13"/>
      <c r="E17" s="12"/>
      <c r="F17" s="12"/>
      <c r="G17" s="12"/>
      <c r="H17" s="12"/>
    </row>
    <row r="18" spans="1:8" s="10" customFormat="1" ht="18" customHeight="1" x14ac:dyDescent="0.25">
      <c r="A18" s="15">
        <v>2</v>
      </c>
      <c r="B18" s="16"/>
      <c r="C18" s="17" t="s">
        <v>15</v>
      </c>
      <c r="D18" s="17"/>
      <c r="E18" s="17"/>
      <c r="F18" s="17"/>
      <c r="G18" s="17"/>
      <c r="H18" s="17"/>
    </row>
    <row r="19" spans="1:8" ht="44.45" customHeight="1" x14ac:dyDescent="0.25">
      <c r="A19" s="11"/>
      <c r="B19" s="11">
        <v>2.1</v>
      </c>
      <c r="C19" s="19" t="s">
        <v>21</v>
      </c>
      <c r="D19" s="13" t="s">
        <v>31</v>
      </c>
      <c r="E19" s="12" t="s">
        <v>62</v>
      </c>
      <c r="F19" s="12"/>
      <c r="G19" s="12"/>
      <c r="H19" s="12"/>
    </row>
  </sheetData>
  <mergeCells count="1">
    <mergeCell ref="A6:H6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2"/>
  <sheetViews>
    <sheetView zoomScale="90" zoomScaleNormal="90" workbookViewId="0">
      <pane xSplit="2" ySplit="7" topLeftCell="C56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style="2" customWidth="1"/>
    <col min="5" max="5" width="16.42578125" bestFit="1" customWidth="1"/>
    <col min="6" max="7" width="9.7109375" customWidth="1"/>
    <col min="8" max="8" width="15.7109375" customWidth="1"/>
  </cols>
  <sheetData>
    <row r="5" spans="1:9" ht="18" customHeight="1" thickBot="1" x14ac:dyDescent="0.3"/>
    <row r="6" spans="1:9" s="4" customFormat="1" ht="20.45" customHeight="1" thickBot="1" x14ac:dyDescent="0.4">
      <c r="A6" s="67" t="s">
        <v>0</v>
      </c>
      <c r="B6" s="68"/>
      <c r="C6" s="68"/>
      <c r="D6" s="68"/>
      <c r="E6" s="68"/>
      <c r="F6" s="68"/>
      <c r="G6" s="68"/>
      <c r="H6" s="69"/>
      <c r="I6" s="5"/>
    </row>
    <row r="7" spans="1:9" s="4" customFormat="1" ht="50.45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42</v>
      </c>
      <c r="D9" s="13" t="s">
        <v>12</v>
      </c>
      <c r="E9" s="12" t="s">
        <v>62</v>
      </c>
      <c r="F9" s="12"/>
      <c r="G9" s="12"/>
      <c r="H9" s="12"/>
    </row>
    <row r="10" spans="1:9" ht="18" customHeight="1" x14ac:dyDescent="0.25">
      <c r="A10" s="33"/>
      <c r="B10" s="11">
        <v>1.2</v>
      </c>
      <c r="C10" s="12" t="s">
        <v>43</v>
      </c>
      <c r="D10" s="13" t="s">
        <v>12</v>
      </c>
      <c r="E10" s="12" t="s">
        <v>62</v>
      </c>
      <c r="F10" s="24"/>
      <c r="G10" s="12"/>
      <c r="H10" s="12"/>
    </row>
    <row r="11" spans="1:9" ht="18" customHeight="1" x14ac:dyDescent="0.25">
      <c r="A11" s="33"/>
      <c r="B11" s="11">
        <v>1.3</v>
      </c>
      <c r="C11" s="12" t="s">
        <v>44</v>
      </c>
      <c r="D11" s="13" t="s">
        <v>12</v>
      </c>
      <c r="E11" s="12" t="s">
        <v>62</v>
      </c>
      <c r="F11" s="24"/>
      <c r="G11" s="12"/>
      <c r="H11" s="12"/>
    </row>
    <row r="12" spans="1:9" ht="18" customHeight="1" x14ac:dyDescent="0.25">
      <c r="A12" s="33"/>
      <c r="B12" s="11">
        <v>1.4</v>
      </c>
      <c r="C12" s="12" t="s">
        <v>45</v>
      </c>
      <c r="D12" s="13" t="s">
        <v>12</v>
      </c>
      <c r="E12" s="12" t="s">
        <v>62</v>
      </c>
      <c r="F12" s="24"/>
      <c r="G12" s="12"/>
      <c r="H12" s="32"/>
    </row>
    <row r="13" spans="1:9" ht="18" customHeight="1" x14ac:dyDescent="0.25">
      <c r="A13" s="11"/>
      <c r="B13" s="11">
        <v>1.5</v>
      </c>
      <c r="C13" s="12" t="s">
        <v>6</v>
      </c>
      <c r="D13" s="13" t="s">
        <v>4</v>
      </c>
      <c r="E13" s="34" t="s">
        <v>36</v>
      </c>
      <c r="F13" s="24"/>
      <c r="G13" s="12"/>
      <c r="H13" s="70" t="s">
        <v>46</v>
      </c>
      <c r="I13" s="28"/>
    </row>
    <row r="14" spans="1:9" ht="18" customHeight="1" x14ac:dyDescent="0.25">
      <c r="A14" s="11"/>
      <c r="B14" s="11">
        <v>1.6</v>
      </c>
      <c r="C14" s="12" t="s">
        <v>5</v>
      </c>
      <c r="D14" s="13" t="s">
        <v>4</v>
      </c>
      <c r="E14" s="12" t="s">
        <v>62</v>
      </c>
      <c r="F14" s="25"/>
      <c r="G14" s="12"/>
      <c r="H14" s="71"/>
      <c r="I14" s="28"/>
    </row>
    <row r="15" spans="1:9" ht="18" customHeight="1" x14ac:dyDescent="0.25">
      <c r="A15" s="11"/>
      <c r="B15" s="11">
        <v>1.7</v>
      </c>
      <c r="C15" s="12" t="s">
        <v>37</v>
      </c>
      <c r="D15" s="13" t="s">
        <v>13</v>
      </c>
      <c r="E15" s="32" t="s">
        <v>36</v>
      </c>
      <c r="F15" s="12"/>
      <c r="G15" s="12"/>
      <c r="H15" s="71"/>
    </row>
    <row r="16" spans="1:9" ht="18" customHeight="1" x14ac:dyDescent="0.25">
      <c r="A16" s="11"/>
      <c r="B16" s="11">
        <v>1.8</v>
      </c>
      <c r="C16" s="12" t="s">
        <v>7</v>
      </c>
      <c r="D16" s="13" t="s">
        <v>13</v>
      </c>
      <c r="E16" s="32" t="s">
        <v>36</v>
      </c>
      <c r="F16" s="12"/>
      <c r="G16" s="12"/>
      <c r="H16" s="71"/>
    </row>
    <row r="17" spans="1:8" ht="18" customHeight="1" x14ac:dyDescent="0.25">
      <c r="A17" s="11"/>
      <c r="B17" s="11">
        <v>1.9</v>
      </c>
      <c r="C17" s="12" t="s">
        <v>8</v>
      </c>
      <c r="D17" s="13" t="s">
        <v>4</v>
      </c>
      <c r="E17" s="12" t="s">
        <v>62</v>
      </c>
      <c r="F17" s="12"/>
      <c r="G17" s="12"/>
      <c r="H17" s="71"/>
    </row>
    <row r="18" spans="1:8" ht="18" customHeight="1" x14ac:dyDescent="0.25">
      <c r="A18" s="11"/>
      <c r="B18" s="14">
        <v>1.1000000000000001</v>
      </c>
      <c r="C18" s="12" t="s">
        <v>10</v>
      </c>
      <c r="D18" s="13" t="s">
        <v>13</v>
      </c>
      <c r="E18" s="12" t="s">
        <v>12</v>
      </c>
      <c r="F18" s="12"/>
      <c r="G18" s="12"/>
      <c r="H18" s="71"/>
    </row>
    <row r="19" spans="1:8" ht="18" customHeight="1" x14ac:dyDescent="0.25">
      <c r="A19" s="11"/>
      <c r="B19" s="11">
        <v>1.1100000000000001</v>
      </c>
      <c r="C19" s="12" t="s">
        <v>9</v>
      </c>
      <c r="D19" s="13" t="s">
        <v>4</v>
      </c>
      <c r="E19" s="12" t="s">
        <v>12</v>
      </c>
      <c r="F19" s="12"/>
      <c r="G19" s="12"/>
      <c r="H19" s="71"/>
    </row>
    <row r="20" spans="1:8" ht="18" customHeight="1" x14ac:dyDescent="0.25">
      <c r="A20" s="11"/>
      <c r="B20" s="14">
        <v>1.1200000000000001</v>
      </c>
      <c r="C20" s="12" t="s">
        <v>11</v>
      </c>
      <c r="D20" s="13" t="s">
        <v>13</v>
      </c>
      <c r="E20" s="12" t="s">
        <v>12</v>
      </c>
      <c r="F20" s="12"/>
      <c r="G20" s="12"/>
      <c r="H20" s="71"/>
    </row>
    <row r="21" spans="1:8" ht="18" customHeight="1" x14ac:dyDescent="0.25">
      <c r="A21" s="11"/>
      <c r="B21" s="11">
        <v>1.1299999999999999</v>
      </c>
      <c r="C21" s="12" t="s">
        <v>48</v>
      </c>
      <c r="D21" s="13" t="s">
        <v>4</v>
      </c>
      <c r="E21" s="34" t="s">
        <v>36</v>
      </c>
      <c r="F21" s="12"/>
      <c r="G21" s="12"/>
      <c r="H21" s="71"/>
    </row>
    <row r="22" spans="1:8" ht="18" customHeight="1" x14ac:dyDescent="0.25">
      <c r="A22" s="11"/>
      <c r="B22" s="14">
        <v>1.1399999999999999</v>
      </c>
      <c r="C22" s="12" t="s">
        <v>50</v>
      </c>
      <c r="D22" s="13" t="s">
        <v>4</v>
      </c>
      <c r="E22" s="34" t="s">
        <v>36</v>
      </c>
      <c r="F22" s="12"/>
      <c r="G22" s="12"/>
      <c r="H22" s="71"/>
    </row>
    <row r="23" spans="1:8" ht="18" customHeight="1" x14ac:dyDescent="0.25">
      <c r="A23" s="11"/>
      <c r="B23" s="11">
        <v>1.1499999999999999</v>
      </c>
      <c r="C23" s="12" t="s">
        <v>49</v>
      </c>
      <c r="D23" s="13" t="s">
        <v>4</v>
      </c>
      <c r="E23" s="34" t="s">
        <v>36</v>
      </c>
      <c r="F23" s="12"/>
      <c r="G23" s="12"/>
      <c r="H23" s="71"/>
    </row>
    <row r="24" spans="1:8" ht="18" customHeight="1" x14ac:dyDescent="0.25">
      <c r="A24" s="11"/>
      <c r="B24" s="14">
        <v>1.1599999999999999</v>
      </c>
      <c r="C24" s="12" t="s">
        <v>22</v>
      </c>
      <c r="D24" s="13" t="s">
        <v>4</v>
      </c>
      <c r="E24" s="34" t="s">
        <v>36</v>
      </c>
      <c r="F24" s="12"/>
      <c r="G24" s="12"/>
      <c r="H24" s="71"/>
    </row>
    <row r="25" spans="1:8" ht="18" customHeight="1" x14ac:dyDescent="0.25">
      <c r="A25" s="11"/>
      <c r="B25" s="11">
        <v>1.17</v>
      </c>
      <c r="C25" s="12" t="s">
        <v>23</v>
      </c>
      <c r="D25" s="13" t="s">
        <v>4</v>
      </c>
      <c r="E25" s="34" t="s">
        <v>36</v>
      </c>
      <c r="F25" s="12"/>
      <c r="G25" s="12"/>
      <c r="H25" s="72"/>
    </row>
    <row r="26" spans="1:8" ht="18" customHeight="1" x14ac:dyDescent="0.25">
      <c r="A26" s="11"/>
      <c r="B26" s="14">
        <v>1.18</v>
      </c>
      <c r="C26" s="12" t="s">
        <v>25</v>
      </c>
      <c r="D26" s="13" t="s">
        <v>4</v>
      </c>
      <c r="E26" s="12" t="s">
        <v>62</v>
      </c>
      <c r="F26" s="12"/>
      <c r="G26" s="12"/>
      <c r="H26" s="12"/>
    </row>
    <row r="27" spans="1:8" ht="18" customHeight="1" x14ac:dyDescent="0.25">
      <c r="A27" s="11"/>
      <c r="B27" s="11">
        <v>1.19</v>
      </c>
      <c r="C27" s="12" t="s">
        <v>24</v>
      </c>
      <c r="D27" s="13" t="s">
        <v>4</v>
      </c>
      <c r="E27" s="32" t="s">
        <v>36</v>
      </c>
      <c r="F27" s="12"/>
      <c r="G27" s="12"/>
      <c r="H27" s="12"/>
    </row>
    <row r="28" spans="1:8" ht="18" customHeight="1" x14ac:dyDescent="0.25">
      <c r="A28" s="11"/>
      <c r="B28" s="14">
        <v>1.2</v>
      </c>
      <c r="C28" s="12" t="s">
        <v>47</v>
      </c>
      <c r="D28" s="13" t="s">
        <v>38</v>
      </c>
      <c r="E28" s="12" t="s">
        <v>12</v>
      </c>
      <c r="F28" s="12"/>
      <c r="G28" s="12"/>
      <c r="H28" s="32" t="s">
        <v>41</v>
      </c>
    </row>
    <row r="29" spans="1:8" ht="18" customHeight="1" x14ac:dyDescent="0.25">
      <c r="A29" s="11"/>
      <c r="B29" s="14"/>
      <c r="C29" s="12"/>
      <c r="D29" s="13"/>
      <c r="E29" s="12"/>
      <c r="F29" s="12"/>
      <c r="G29" s="12"/>
      <c r="H29" s="32"/>
    </row>
    <row r="30" spans="1:8" ht="10.5" customHeight="1" x14ac:dyDescent="0.25">
      <c r="A30" s="11"/>
      <c r="B30" s="11"/>
      <c r="C30" s="12"/>
      <c r="D30" s="13"/>
      <c r="E30" s="12"/>
      <c r="F30" s="12"/>
      <c r="G30" s="12"/>
      <c r="H30" s="12"/>
    </row>
    <row r="31" spans="1:8" s="10" customFormat="1" ht="18" customHeight="1" x14ac:dyDescent="0.25">
      <c r="A31" s="15">
        <v>2</v>
      </c>
      <c r="B31" s="16"/>
      <c r="C31" s="17" t="s">
        <v>15</v>
      </c>
      <c r="D31" s="17"/>
      <c r="E31" s="17"/>
      <c r="F31" s="17"/>
      <c r="G31" s="17"/>
      <c r="H31" s="17"/>
    </row>
    <row r="32" spans="1:8" ht="18" customHeight="1" x14ac:dyDescent="0.25">
      <c r="A32" s="11"/>
      <c r="B32" s="11">
        <v>2.1</v>
      </c>
      <c r="C32" s="12" t="s">
        <v>16</v>
      </c>
      <c r="D32" s="18" t="s">
        <v>17</v>
      </c>
      <c r="E32" s="12" t="s">
        <v>12</v>
      </c>
      <c r="F32" s="12"/>
      <c r="G32" s="12"/>
      <c r="H32" s="12"/>
    </row>
    <row r="33" spans="1:8" ht="18" customHeight="1" x14ac:dyDescent="0.25">
      <c r="A33" s="11"/>
      <c r="B33" s="11">
        <v>2.2000000000000002</v>
      </c>
      <c r="C33" s="12" t="s">
        <v>18</v>
      </c>
      <c r="D33" s="13" t="s">
        <v>4</v>
      </c>
      <c r="E33" s="32" t="s">
        <v>36</v>
      </c>
      <c r="F33" s="12"/>
      <c r="G33" s="12"/>
      <c r="H33" s="12"/>
    </row>
    <row r="34" spans="1:8" ht="18" customHeight="1" x14ac:dyDescent="0.25">
      <c r="A34" s="11"/>
      <c r="B34" s="11">
        <v>2.2999999999999998</v>
      </c>
      <c r="C34" s="12" t="s">
        <v>19</v>
      </c>
      <c r="D34" s="13" t="s">
        <v>4</v>
      </c>
      <c r="E34" s="32" t="s">
        <v>36</v>
      </c>
      <c r="F34" s="12"/>
      <c r="G34" s="12"/>
      <c r="H34" s="12"/>
    </row>
    <row r="35" spans="1:8" ht="18" customHeight="1" x14ac:dyDescent="0.25">
      <c r="A35" s="11"/>
      <c r="B35" s="11">
        <v>2.4</v>
      </c>
      <c r="C35" s="12" t="s">
        <v>20</v>
      </c>
      <c r="D35" s="13" t="s">
        <v>30</v>
      </c>
      <c r="E35" s="12" t="s">
        <v>62</v>
      </c>
      <c r="F35" s="12"/>
      <c r="G35" s="12"/>
      <c r="H35" s="12"/>
    </row>
    <row r="36" spans="1:8" ht="62.1" customHeight="1" x14ac:dyDescent="0.25">
      <c r="A36" s="11"/>
      <c r="B36" s="11">
        <v>2.5</v>
      </c>
      <c r="C36" s="19" t="s">
        <v>26</v>
      </c>
      <c r="D36" s="13" t="s">
        <v>31</v>
      </c>
      <c r="E36" s="12" t="s">
        <v>62</v>
      </c>
      <c r="F36" s="12"/>
      <c r="G36" s="12"/>
      <c r="H36" s="12"/>
    </row>
    <row r="37" spans="1:8" ht="44.45" customHeight="1" x14ac:dyDescent="0.25">
      <c r="A37" s="11"/>
      <c r="B37" s="11">
        <v>2.6</v>
      </c>
      <c r="C37" s="19" t="s">
        <v>21</v>
      </c>
      <c r="D37" s="13" t="s">
        <v>31</v>
      </c>
      <c r="E37" s="12" t="s">
        <v>62</v>
      </c>
      <c r="F37" s="12"/>
      <c r="G37" s="12"/>
      <c r="H37" s="12"/>
    </row>
    <row r="38" spans="1:8" ht="18" customHeight="1" x14ac:dyDescent="0.25">
      <c r="A38" s="11"/>
      <c r="B38" s="11">
        <v>2.7</v>
      </c>
      <c r="C38" s="12" t="s">
        <v>27</v>
      </c>
      <c r="D38" s="13" t="s">
        <v>31</v>
      </c>
      <c r="E38" s="12" t="s">
        <v>62</v>
      </c>
      <c r="F38" s="12"/>
      <c r="G38" s="12"/>
      <c r="H38" s="12"/>
    </row>
    <row r="39" spans="1:8" ht="18" customHeight="1" x14ac:dyDescent="0.25">
      <c r="A39" s="11"/>
      <c r="B39" s="11">
        <v>2.8</v>
      </c>
      <c r="C39" s="12" t="s">
        <v>28</v>
      </c>
      <c r="D39" s="13" t="s">
        <v>32</v>
      </c>
      <c r="E39" s="12" t="s">
        <v>62</v>
      </c>
      <c r="F39" s="12"/>
      <c r="G39" s="12"/>
      <c r="H39" s="12"/>
    </row>
    <row r="40" spans="1:8" ht="18" customHeight="1" x14ac:dyDescent="0.25">
      <c r="A40" s="11"/>
      <c r="B40" s="11">
        <v>2.9</v>
      </c>
      <c r="C40" s="12" t="s">
        <v>39</v>
      </c>
      <c r="D40" s="13" t="s">
        <v>32</v>
      </c>
      <c r="E40" s="12" t="s">
        <v>62</v>
      </c>
      <c r="F40" s="12"/>
      <c r="G40" s="12"/>
      <c r="H40" s="12"/>
    </row>
    <row r="41" spans="1:8" ht="18" customHeight="1" x14ac:dyDescent="0.25">
      <c r="A41" s="11"/>
      <c r="B41" s="14">
        <v>2.1</v>
      </c>
      <c r="C41" s="12" t="s">
        <v>29</v>
      </c>
      <c r="D41" s="13" t="s">
        <v>31</v>
      </c>
      <c r="E41" s="12" t="s">
        <v>62</v>
      </c>
      <c r="F41" s="12"/>
      <c r="G41" s="12"/>
      <c r="H41" s="12"/>
    </row>
    <row r="42" spans="1:8" ht="32.1" customHeight="1" x14ac:dyDescent="0.25">
      <c r="A42" s="11"/>
      <c r="B42" s="14">
        <v>2.11</v>
      </c>
      <c r="C42" s="19" t="s">
        <v>40</v>
      </c>
      <c r="D42" s="13" t="s">
        <v>31</v>
      </c>
      <c r="E42" s="12" t="s">
        <v>62</v>
      </c>
      <c r="F42" s="12"/>
      <c r="G42" s="12"/>
      <c r="H42" s="12"/>
    </row>
  </sheetData>
  <mergeCells count="2">
    <mergeCell ref="A6:H6"/>
    <mergeCell ref="H13:H25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"/>
  <sheetViews>
    <sheetView tabSelected="1" zoomScale="90" zoomScaleNormal="85" workbookViewId="0">
      <selection activeCell="G5" sqref="G5"/>
    </sheetView>
  </sheetViews>
  <sheetFormatPr defaultRowHeight="21.6" customHeight="1" x14ac:dyDescent="0.25"/>
  <cols>
    <col min="1" max="1" width="49.42578125" bestFit="1" customWidth="1"/>
    <col min="2" max="3" width="12.140625" style="39" customWidth="1"/>
  </cols>
  <sheetData>
    <row r="5" spans="1:5" ht="21.6" customHeight="1" x14ac:dyDescent="0.25">
      <c r="A5" s="66" t="s">
        <v>168</v>
      </c>
    </row>
    <row r="6" spans="1:5" ht="21.6" customHeight="1" x14ac:dyDescent="0.25">
      <c r="A6" s="35" t="s">
        <v>52</v>
      </c>
      <c r="B6" s="37" t="s">
        <v>54</v>
      </c>
      <c r="C6" s="37" t="s">
        <v>55</v>
      </c>
    </row>
    <row r="7" spans="1:5" ht="21.6" customHeight="1" x14ac:dyDescent="0.25">
      <c r="A7" t="s">
        <v>109</v>
      </c>
      <c r="B7" s="38">
        <f>'Course list'!C10/2</f>
        <v>12800</v>
      </c>
      <c r="C7" s="38">
        <f>B7*148</f>
        <v>1894400</v>
      </c>
    </row>
    <row r="8" spans="1:5" ht="21.6" customHeight="1" x14ac:dyDescent="0.25">
      <c r="A8" t="s">
        <v>76</v>
      </c>
      <c r="B8" s="38">
        <f>21041</f>
        <v>21041</v>
      </c>
      <c r="C8" s="38">
        <f>B8*148</f>
        <v>3114068</v>
      </c>
    </row>
    <row r="9" spans="1:5" ht="21.6" customHeight="1" x14ac:dyDescent="0.25">
      <c r="A9" t="s">
        <v>66</v>
      </c>
      <c r="B9" s="38">
        <f>2000</f>
        <v>2000</v>
      </c>
      <c r="C9" s="38">
        <f>B9*148</f>
        <v>296000</v>
      </c>
    </row>
    <row r="10" spans="1:5" ht="21.6" customHeight="1" thickBot="1" x14ac:dyDescent="0.3">
      <c r="A10" s="42" t="s">
        <v>56</v>
      </c>
      <c r="B10" s="43"/>
      <c r="C10" s="41">
        <f>SUM(C7:C9)</f>
        <v>5304468</v>
      </c>
    </row>
    <row r="11" spans="1:5" ht="21.6" customHeight="1" thickTop="1" x14ac:dyDescent="0.25"/>
    <row r="12" spans="1:5" ht="21.6" customHeight="1" x14ac:dyDescent="0.25">
      <c r="A12" s="35" t="s">
        <v>53</v>
      </c>
      <c r="B12" s="37" t="s">
        <v>54</v>
      </c>
      <c r="C12" s="37" t="s">
        <v>55</v>
      </c>
    </row>
    <row r="13" spans="1:5" ht="21.6" customHeight="1" x14ac:dyDescent="0.25">
      <c r="A13" t="s">
        <v>110</v>
      </c>
      <c r="B13" s="40">
        <f>B7</f>
        <v>12800</v>
      </c>
      <c r="C13" s="38">
        <f>B13*148</f>
        <v>1894400</v>
      </c>
    </row>
    <row r="14" spans="1:5" ht="21.6" customHeight="1" x14ac:dyDescent="0.25">
      <c r="A14" s="36" t="s">
        <v>145</v>
      </c>
      <c r="B14" s="40">
        <v>2100</v>
      </c>
      <c r="C14" s="38">
        <f>B14*148</f>
        <v>310800</v>
      </c>
      <c r="E14" s="47"/>
    </row>
    <row r="15" spans="1:5" ht="21.6" customHeight="1" x14ac:dyDescent="0.25">
      <c r="A15" s="36" t="s">
        <v>77</v>
      </c>
      <c r="B15" s="40">
        <f>620</f>
        <v>620</v>
      </c>
      <c r="C15" s="38">
        <f>B15*148</f>
        <v>91760</v>
      </c>
    </row>
    <row r="16" spans="1:5" ht="21.6" customHeight="1" x14ac:dyDescent="0.25">
      <c r="A16" s="36" t="s">
        <v>78</v>
      </c>
      <c r="B16" s="40"/>
      <c r="C16" s="40">
        <v>16000</v>
      </c>
    </row>
    <row r="17" spans="1:4" ht="21.6" customHeight="1" x14ac:dyDescent="0.25">
      <c r="A17" s="36" t="s">
        <v>79</v>
      </c>
      <c r="B17" s="40"/>
      <c r="C17" s="40">
        <v>1935</v>
      </c>
    </row>
    <row r="18" spans="1:4" ht="21.6" customHeight="1" x14ac:dyDescent="0.25">
      <c r="A18" s="36" t="s">
        <v>80</v>
      </c>
      <c r="C18" s="40">
        <v>80000</v>
      </c>
    </row>
    <row r="19" spans="1:4" ht="21.6" customHeight="1" x14ac:dyDescent="0.25">
      <c r="A19" s="42" t="s">
        <v>57</v>
      </c>
      <c r="B19" s="44"/>
      <c r="C19" s="45">
        <f>SUM(C13:C18)</f>
        <v>2394895</v>
      </c>
    </row>
    <row r="20" spans="1:4" ht="21.6" customHeight="1" thickBot="1" x14ac:dyDescent="0.3">
      <c r="A20" s="42" t="s">
        <v>58</v>
      </c>
      <c r="B20" s="44"/>
      <c r="C20" s="46">
        <f>C10+C19</f>
        <v>7699363</v>
      </c>
      <c r="D20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Course list</vt:lpstr>
      <vt:lpstr>Docs required for Offer letter</vt:lpstr>
      <vt:lpstr>Docs required for Visa</vt:lpstr>
      <vt:lpstr>Cost break down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2019-12-09T14:57:49Z</cp:lastPrinted>
  <dcterms:created xsi:type="dcterms:W3CDTF">2019-12-09T13:48:03Z</dcterms:created>
  <dcterms:modified xsi:type="dcterms:W3CDTF">2021-11-26T08:30:42Z</dcterms:modified>
</cp:coreProperties>
</file>